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eh\Google Drive\0 - Sports Nutrition\Sports Nutrition Interns\"/>
    </mc:Choice>
  </mc:AlternateContent>
  <bookViews>
    <workbookView xWindow="0" yWindow="465" windowWidth="28800" windowHeight="12885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" i="1" l="1"/>
  <c r="U14" i="1"/>
  <c r="U5" i="1"/>
  <c r="U15" i="1"/>
  <c r="U16" i="1"/>
  <c r="U17" i="1"/>
  <c r="U18" i="1"/>
  <c r="U11" i="1"/>
  <c r="U12" i="1"/>
  <c r="U13" i="1"/>
  <c r="U8" i="1"/>
  <c r="U10" i="1"/>
  <c r="T4" i="1"/>
  <c r="T14" i="1"/>
  <c r="T5" i="1"/>
  <c r="T15" i="1"/>
  <c r="T16" i="1"/>
  <c r="T17" i="1"/>
  <c r="T18" i="1"/>
  <c r="T11" i="1"/>
  <c r="T12" i="1"/>
  <c r="T13" i="1"/>
  <c r="T8" i="1"/>
  <c r="T10" i="1"/>
  <c r="S4" i="1"/>
  <c r="S14" i="1"/>
  <c r="S5" i="1"/>
  <c r="S15" i="1"/>
  <c r="S16" i="1"/>
  <c r="S17" i="1"/>
  <c r="S18" i="1"/>
  <c r="S11" i="1"/>
  <c r="S12" i="1"/>
  <c r="S13" i="1"/>
  <c r="S8" i="1"/>
  <c r="S10" i="1"/>
  <c r="R4" i="1"/>
  <c r="R14" i="1"/>
  <c r="R5" i="1"/>
  <c r="R15" i="1"/>
  <c r="R16" i="1"/>
  <c r="R17" i="1"/>
  <c r="R18" i="1"/>
  <c r="R11" i="1"/>
  <c r="R12" i="1"/>
  <c r="R13" i="1"/>
  <c r="R8" i="1"/>
  <c r="R10" i="1"/>
  <c r="Q4" i="1"/>
  <c r="Q14" i="1"/>
  <c r="Q5" i="1"/>
  <c r="Q15" i="1"/>
  <c r="Q16" i="1"/>
  <c r="Q17" i="1"/>
  <c r="Q18" i="1"/>
  <c r="Q11" i="1"/>
  <c r="Q12" i="1"/>
  <c r="Q13" i="1"/>
  <c r="Q8" i="1"/>
  <c r="Q10" i="1"/>
  <c r="P4" i="1"/>
  <c r="P14" i="1"/>
  <c r="P5" i="1"/>
  <c r="P15" i="1"/>
  <c r="P16" i="1"/>
  <c r="P17" i="1"/>
  <c r="P18" i="1"/>
  <c r="P11" i="1"/>
  <c r="P12" i="1"/>
  <c r="P13" i="1"/>
  <c r="P8" i="1"/>
  <c r="P10" i="1"/>
  <c r="O4" i="1"/>
  <c r="O14" i="1"/>
  <c r="O5" i="1"/>
  <c r="O15" i="1"/>
  <c r="O16" i="1"/>
  <c r="O17" i="1"/>
  <c r="O18" i="1"/>
  <c r="O11" i="1"/>
  <c r="O12" i="1"/>
  <c r="O13" i="1"/>
  <c r="O8" i="1"/>
  <c r="O10" i="1"/>
  <c r="N4" i="1"/>
  <c r="N14" i="1"/>
  <c r="N5" i="1"/>
  <c r="N15" i="1"/>
  <c r="N16" i="1"/>
  <c r="N17" i="1"/>
  <c r="N18" i="1"/>
  <c r="N11" i="1"/>
  <c r="N12" i="1"/>
  <c r="N13" i="1"/>
  <c r="N8" i="1"/>
  <c r="N10" i="1"/>
  <c r="M4" i="1"/>
  <c r="M14" i="1"/>
  <c r="M5" i="1"/>
  <c r="M15" i="1"/>
  <c r="M16" i="1"/>
  <c r="M17" i="1"/>
  <c r="M18" i="1"/>
  <c r="M11" i="1"/>
  <c r="M12" i="1"/>
  <c r="M13" i="1"/>
  <c r="M8" i="1"/>
  <c r="M10" i="1"/>
  <c r="L4" i="1"/>
  <c r="L14" i="1"/>
  <c r="L5" i="1"/>
  <c r="L15" i="1"/>
  <c r="L16" i="1"/>
  <c r="L17" i="1"/>
  <c r="L18" i="1"/>
  <c r="L11" i="1"/>
  <c r="L12" i="1"/>
  <c r="L13" i="1"/>
  <c r="L8" i="1"/>
  <c r="L10" i="1"/>
  <c r="K4" i="1"/>
  <c r="K14" i="1"/>
  <c r="K5" i="1"/>
  <c r="K15" i="1"/>
  <c r="K16" i="1"/>
  <c r="K17" i="1"/>
  <c r="K18" i="1"/>
  <c r="K11" i="1"/>
  <c r="K12" i="1"/>
  <c r="K13" i="1"/>
  <c r="K8" i="1"/>
  <c r="K10" i="1"/>
  <c r="J4" i="1"/>
  <c r="J14" i="1"/>
  <c r="J5" i="1"/>
  <c r="J15" i="1"/>
  <c r="J16" i="1"/>
  <c r="J17" i="1"/>
  <c r="J18" i="1"/>
  <c r="J11" i="1"/>
  <c r="J12" i="1"/>
  <c r="J13" i="1"/>
  <c r="J8" i="1"/>
  <c r="J10" i="1"/>
  <c r="I4" i="1"/>
  <c r="I14" i="1"/>
  <c r="I5" i="1"/>
  <c r="I15" i="1"/>
  <c r="I16" i="1"/>
  <c r="I17" i="1"/>
  <c r="I18" i="1"/>
  <c r="I11" i="1"/>
  <c r="I12" i="1"/>
  <c r="I13" i="1"/>
  <c r="I8" i="1"/>
  <c r="I10" i="1"/>
  <c r="H4" i="1"/>
  <c r="H14" i="1"/>
  <c r="H5" i="1"/>
  <c r="H15" i="1"/>
  <c r="H16" i="1"/>
  <c r="H17" i="1"/>
  <c r="H18" i="1"/>
  <c r="H11" i="1"/>
  <c r="H12" i="1"/>
  <c r="H13" i="1"/>
  <c r="H8" i="1"/>
  <c r="H10" i="1"/>
  <c r="G4" i="1"/>
  <c r="G14" i="1"/>
  <c r="G5" i="1"/>
  <c r="G15" i="1"/>
  <c r="G16" i="1"/>
  <c r="G17" i="1"/>
  <c r="G18" i="1"/>
  <c r="G11" i="1"/>
  <c r="G12" i="1"/>
  <c r="G13" i="1"/>
  <c r="G8" i="1"/>
  <c r="G10" i="1"/>
  <c r="F4" i="1"/>
  <c r="F14" i="1"/>
  <c r="F5" i="1"/>
  <c r="F15" i="1"/>
  <c r="F16" i="1"/>
  <c r="F17" i="1"/>
  <c r="F18" i="1"/>
  <c r="F11" i="1"/>
  <c r="F12" i="1"/>
  <c r="F13" i="1"/>
  <c r="F8" i="1"/>
  <c r="F10" i="1"/>
  <c r="E4" i="1"/>
  <c r="E14" i="1"/>
  <c r="E5" i="1"/>
  <c r="E15" i="1"/>
  <c r="E16" i="1"/>
  <c r="E17" i="1"/>
  <c r="E18" i="1"/>
  <c r="E11" i="1"/>
  <c r="E12" i="1"/>
  <c r="E13" i="1"/>
  <c r="E8" i="1"/>
  <c r="E10" i="1"/>
  <c r="C4" i="1"/>
  <c r="C14" i="1"/>
  <c r="C5" i="1"/>
  <c r="C15" i="1"/>
  <c r="C16" i="1"/>
  <c r="C17" i="1"/>
  <c r="C18" i="1"/>
  <c r="C11" i="1"/>
  <c r="C12" i="1"/>
  <c r="C13" i="1"/>
  <c r="D4" i="1"/>
  <c r="D14" i="1"/>
  <c r="D5" i="1"/>
  <c r="D15" i="1"/>
  <c r="D16" i="1"/>
  <c r="D17" i="1"/>
  <c r="D18" i="1"/>
  <c r="D11" i="1"/>
  <c r="D12" i="1"/>
  <c r="D13" i="1"/>
  <c r="B4" i="1"/>
  <c r="B14" i="1"/>
  <c r="B5" i="1"/>
  <c r="B15" i="1"/>
  <c r="B16" i="1"/>
  <c r="B17" i="1"/>
  <c r="B18" i="1"/>
  <c r="B11" i="1"/>
  <c r="B12" i="1"/>
  <c r="B13" i="1"/>
  <c r="B8" i="1"/>
  <c r="B10" i="1"/>
  <c r="D8" i="1"/>
  <c r="D10" i="1"/>
  <c r="C8" i="1"/>
  <c r="C10" i="1"/>
</calcChain>
</file>

<file path=xl/sharedStrings.xml><?xml version="1.0" encoding="utf-8"?>
<sst xmlns="http://schemas.openxmlformats.org/spreadsheetml/2006/main" count="37" uniqueCount="37">
  <si>
    <t>Weight Change (g)</t>
  </si>
  <si>
    <t>Athlete 1</t>
  </si>
  <si>
    <t>Athlete 2</t>
  </si>
  <si>
    <t>Sweat Rate (mL/Min)</t>
  </si>
  <si>
    <t>Weight Change (lbs)</t>
  </si>
  <si>
    <t>Volume consumed during exercise (oz to mL conversion)</t>
  </si>
  <si>
    <t>Volume Voided (oz to mL conversion)</t>
  </si>
  <si>
    <t>Volume Voided (oz)</t>
  </si>
  <si>
    <t>Sweat Loss (oz)</t>
  </si>
  <si>
    <t>Sweat Loss (mL to oz conversion)</t>
  </si>
  <si>
    <t>Weight Change (Lbs to Kg conversion)</t>
  </si>
  <si>
    <t xml:space="preserve">Fluid Recommendations (oz's/10 min) </t>
  </si>
  <si>
    <t>8 oz Cups Per Hour</t>
  </si>
  <si>
    <t>Weight Before Workout (lbs)</t>
  </si>
  <si>
    <t>Weight After Workout (lbs)</t>
  </si>
  <si>
    <t>Exercise Time (minutes)</t>
  </si>
  <si>
    <t>Sweat Rate (oz/min)</t>
  </si>
  <si>
    <t>Volume Consumed During Exercise (oz)</t>
  </si>
  <si>
    <t>Athlete 3</t>
  </si>
  <si>
    <t>Athlete 4</t>
  </si>
  <si>
    <t>Athlete 5</t>
  </si>
  <si>
    <t>Athlete 6</t>
  </si>
  <si>
    <t>Athlete 7</t>
  </si>
  <si>
    <t>Athlete 8</t>
  </si>
  <si>
    <t>Athlete 9</t>
  </si>
  <si>
    <t>Athlete 10</t>
  </si>
  <si>
    <t>Athlete 11</t>
  </si>
  <si>
    <t>Athlete 12</t>
  </si>
  <si>
    <t>Athlete 13</t>
  </si>
  <si>
    <t>Athlete 14</t>
  </si>
  <si>
    <t>Athlete 15</t>
  </si>
  <si>
    <t>Athlete 16</t>
  </si>
  <si>
    <t>Athlete 17</t>
  </si>
  <si>
    <t>Athlete 18</t>
  </si>
  <si>
    <t>Athlete 19</t>
  </si>
  <si>
    <t>Athlete 20</t>
  </si>
  <si>
    <t># of PowerAde Squeeze Bottles Per Hour (32oz)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</si>
</sst>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/>
      <right/>
      <top style="thick">
        <color auto="1"/>
      </top>
      <bottom/>
      <diagonal/>
    </border>
    <border>
      <left style="thick">
        <color theme="4"/>
      </left>
      <right style="thick">
        <color theme="4"/>
      </right>
      <top style="thick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7">
    <xf numFmtId="0" fontId="0" fillId="0" borderId="0" xfId="0"/>
    <xf numFmtId="0" fontId="3" fillId="0" borderId="0" xfId="0" applyFont="1"/>
    <xf numFmtId="0" fontId="4" fillId="3" borderId="0" xfId="1" applyFont="1" applyFill="1"/>
    <xf numFmtId="0" fontId="5" fillId="0" borderId="1" xfId="2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2" fontId="3" fillId="0" borderId="0" xfId="0" applyNumberFormat="1" applyFont="1"/>
    <xf numFmtId="0" fontId="6" fillId="2" borderId="6" xfId="0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8" fillId="4" borderId="0" xfId="1" applyFont="1" applyFill="1"/>
    <xf numFmtId="0" fontId="8" fillId="4" borderId="7" xfId="1" applyFont="1" applyFill="1" applyBorder="1"/>
    <xf numFmtId="2" fontId="7" fillId="4" borderId="8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3"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showGridLines="0" tabSelected="1" zoomScale="130" zoomScaleNormal="130" zoomScalePageLayoutView="130" workbookViewId="0">
      <pane xSplit="1" topLeftCell="B1" activePane="topRight" state="frozen"/>
      <selection pane="topRight" activeCell="C23" sqref="C23"/>
    </sheetView>
  </sheetViews>
  <sheetFormatPr defaultColWidth="8.85546875" defaultRowHeight="15.75" x14ac:dyDescent="0.25"/>
  <cols>
    <col min="1" max="1" width="75.140625" style="1" bestFit="1" customWidth="1"/>
    <col min="2" max="10" width="14.7109375" style="1" bestFit="1" customWidth="1"/>
    <col min="11" max="21" width="16.42578125" style="1" bestFit="1" customWidth="1"/>
    <col min="22" max="16384" width="8.85546875" style="1"/>
  </cols>
  <sheetData>
    <row r="1" spans="1:21" s="3" customFormat="1" ht="24" thickBot="1" x14ac:dyDescent="0.4">
      <c r="B1" s="9" t="s">
        <v>1</v>
      </c>
      <c r="C1" s="9" t="s">
        <v>2</v>
      </c>
      <c r="D1" s="9" t="s">
        <v>18</v>
      </c>
      <c r="E1" s="9" t="s">
        <v>19</v>
      </c>
      <c r="F1" s="9" t="s">
        <v>20</v>
      </c>
      <c r="G1" s="9" t="s">
        <v>21</v>
      </c>
      <c r="H1" s="9" t="s">
        <v>22</v>
      </c>
      <c r="I1" s="9" t="s">
        <v>23</v>
      </c>
      <c r="J1" s="9" t="s">
        <v>24</v>
      </c>
      <c r="K1" s="9" t="s">
        <v>25</v>
      </c>
      <c r="L1" s="9" t="s">
        <v>26</v>
      </c>
      <c r="M1" s="9" t="s">
        <v>27</v>
      </c>
      <c r="N1" s="9" t="s">
        <v>28</v>
      </c>
      <c r="O1" s="9" t="s">
        <v>29</v>
      </c>
      <c r="P1" s="9" t="s">
        <v>30</v>
      </c>
      <c r="Q1" s="9" t="s">
        <v>31</v>
      </c>
      <c r="R1" s="9" t="s">
        <v>32</v>
      </c>
      <c r="S1" s="9" t="s">
        <v>33</v>
      </c>
      <c r="T1" s="9" t="s">
        <v>34</v>
      </c>
      <c r="U1" s="9" t="s">
        <v>35</v>
      </c>
    </row>
    <row r="2" spans="1:21" ht="24" thickTop="1" x14ac:dyDescent="0.35">
      <c r="A2" s="2" t="s">
        <v>13</v>
      </c>
      <c r="B2" s="11">
        <v>180</v>
      </c>
      <c r="C2" s="4">
        <v>150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3.25" x14ac:dyDescent="0.35">
      <c r="A3" s="2" t="s">
        <v>14</v>
      </c>
      <c r="B3" s="7">
        <v>170</v>
      </c>
      <c r="C3" s="5">
        <v>145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2" t="s">
        <v>4</v>
      </c>
      <c r="B4" s="8">
        <f>B2-B3</f>
        <v>10</v>
      </c>
      <c r="C4" s="8">
        <f>C2-C3</f>
        <v>5</v>
      </c>
      <c r="D4" s="8">
        <f>D2-D3</f>
        <v>0</v>
      </c>
      <c r="E4" s="8">
        <f>E2-E3</f>
        <v>0</v>
      </c>
      <c r="F4" s="8">
        <f>F2-F3</f>
        <v>0</v>
      </c>
      <c r="G4" s="8">
        <f>G2-G3</f>
        <v>0</v>
      </c>
      <c r="H4" s="8">
        <f>H2-H3</f>
        <v>0</v>
      </c>
      <c r="I4" s="8">
        <f>I2-I3</f>
        <v>0</v>
      </c>
      <c r="J4" s="8">
        <f>J2-J3</f>
        <v>0</v>
      </c>
      <c r="K4" s="8">
        <f>K2-K3</f>
        <v>0</v>
      </c>
      <c r="L4" s="8">
        <f>L2-L3</f>
        <v>0</v>
      </c>
      <c r="M4" s="8">
        <f>M2-M3</f>
        <v>0</v>
      </c>
      <c r="N4" s="8">
        <f>N2-N3</f>
        <v>0</v>
      </c>
      <c r="O4" s="8">
        <f>O2-O3</f>
        <v>0</v>
      </c>
      <c r="P4" s="8">
        <f>P2-P3</f>
        <v>0</v>
      </c>
      <c r="Q4" s="8">
        <f>Q2-Q3</f>
        <v>0</v>
      </c>
      <c r="R4" s="8">
        <f>R2-R3</f>
        <v>0</v>
      </c>
      <c r="S4" s="8">
        <f>S2-S3</f>
        <v>0</v>
      </c>
      <c r="T4" s="8">
        <f>T2-T3</f>
        <v>0</v>
      </c>
      <c r="U4" s="8">
        <f>U2-U3</f>
        <v>0</v>
      </c>
    </row>
    <row r="5" spans="1:21" ht="23.25" hidden="1" x14ac:dyDescent="0.35">
      <c r="A5" s="2" t="s">
        <v>0</v>
      </c>
      <c r="B5" s="8">
        <f t="shared" ref="B5" si="0">B14*1000</f>
        <v>4535.1473922902496</v>
      </c>
      <c r="C5" s="6">
        <f t="shared" ref="C5:D5" si="1">C14*1000</f>
        <v>2267.5736961451248</v>
      </c>
      <c r="D5" s="6">
        <f t="shared" si="1"/>
        <v>0</v>
      </c>
      <c r="E5" s="6">
        <f t="shared" ref="E5:K5" si="2">E14*1000</f>
        <v>0</v>
      </c>
      <c r="F5" s="6">
        <f t="shared" si="2"/>
        <v>0</v>
      </c>
      <c r="G5" s="6">
        <f t="shared" si="2"/>
        <v>0</v>
      </c>
      <c r="H5" s="6">
        <f t="shared" si="2"/>
        <v>0</v>
      </c>
      <c r="I5" s="6">
        <f t="shared" si="2"/>
        <v>0</v>
      </c>
      <c r="J5" s="6">
        <f t="shared" si="2"/>
        <v>0</v>
      </c>
      <c r="K5" s="6">
        <f t="shared" si="2"/>
        <v>0</v>
      </c>
      <c r="L5" s="6">
        <f t="shared" ref="L5:S5" si="3">L14*1000</f>
        <v>0</v>
      </c>
      <c r="M5" s="6">
        <f t="shared" si="3"/>
        <v>0</v>
      </c>
      <c r="N5" s="6">
        <f t="shared" si="3"/>
        <v>0</v>
      </c>
      <c r="O5" s="6">
        <f t="shared" si="3"/>
        <v>0</v>
      </c>
      <c r="P5" s="6">
        <f t="shared" si="3"/>
        <v>0</v>
      </c>
      <c r="Q5" s="6">
        <f t="shared" si="3"/>
        <v>0</v>
      </c>
      <c r="R5" s="6">
        <f t="shared" si="3"/>
        <v>0</v>
      </c>
      <c r="S5" s="6">
        <f t="shared" si="3"/>
        <v>0</v>
      </c>
      <c r="T5" s="6">
        <f t="shared" ref="T5:U5" si="4">T14*1000</f>
        <v>0</v>
      </c>
      <c r="U5" s="6">
        <f t="shared" si="4"/>
        <v>0</v>
      </c>
    </row>
    <row r="6" spans="1:21" ht="23.25" x14ac:dyDescent="0.35">
      <c r="A6" s="2" t="s">
        <v>17</v>
      </c>
      <c r="B6" s="7">
        <v>24</v>
      </c>
      <c r="C6" s="7">
        <v>12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3.25" x14ac:dyDescent="0.35">
      <c r="A7" s="2" t="s">
        <v>7</v>
      </c>
      <c r="B7" s="7">
        <v>0</v>
      </c>
      <c r="C7" s="7"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3.25" x14ac:dyDescent="0.35">
      <c r="A8" s="2" t="s">
        <v>8</v>
      </c>
      <c r="B8" s="8">
        <f>B17/29.5735</f>
        <v>177.35173017364363</v>
      </c>
      <c r="C8" s="8">
        <f>C17/29.5735</f>
        <v>88.675865086821815</v>
      </c>
      <c r="D8" s="8">
        <f>D17/29.5735</f>
        <v>0</v>
      </c>
      <c r="E8" s="8">
        <f>E17/29.5735</f>
        <v>0</v>
      </c>
      <c r="F8" s="8">
        <f>F17/29.5735</f>
        <v>0</v>
      </c>
      <c r="G8" s="8">
        <f>G17/29.5735</f>
        <v>0</v>
      </c>
      <c r="H8" s="8">
        <f>H17/29.5735</f>
        <v>0</v>
      </c>
      <c r="I8" s="8">
        <f>I17/29.5735</f>
        <v>0</v>
      </c>
      <c r="J8" s="8">
        <f>J17/29.5735</f>
        <v>0</v>
      </c>
      <c r="K8" s="8">
        <f>K17/29.5735</f>
        <v>0</v>
      </c>
      <c r="L8" s="8">
        <f>L17/29.5735</f>
        <v>0</v>
      </c>
      <c r="M8" s="8">
        <f>M17/29.5735</f>
        <v>0</v>
      </c>
      <c r="N8" s="8">
        <f>N17/29.5735</f>
        <v>0</v>
      </c>
      <c r="O8" s="8">
        <f>O17/29.5735</f>
        <v>0</v>
      </c>
      <c r="P8" s="8">
        <f>P17/29.5735</f>
        <v>0</v>
      </c>
      <c r="Q8" s="8">
        <f>Q17/29.5735</f>
        <v>0</v>
      </c>
      <c r="R8" s="8">
        <f>R17/29.5735</f>
        <v>0</v>
      </c>
      <c r="S8" s="8">
        <f>S17/29.5735</f>
        <v>0</v>
      </c>
      <c r="T8" s="8">
        <f>T17/29.5735</f>
        <v>0</v>
      </c>
      <c r="U8" s="8">
        <f>U17/29.5735</f>
        <v>0</v>
      </c>
    </row>
    <row r="9" spans="1:21" ht="23.25" x14ac:dyDescent="0.35">
      <c r="A9" s="2" t="s">
        <v>15</v>
      </c>
      <c r="B9" s="7">
        <v>120</v>
      </c>
      <c r="C9" s="7">
        <v>120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24" thickBot="1" x14ac:dyDescent="0.4">
      <c r="A10" s="2" t="s">
        <v>16</v>
      </c>
      <c r="B10" s="8">
        <f>IFERROR(B8/B9,"")</f>
        <v>1.4779310847803635</v>
      </c>
      <c r="C10" s="6">
        <f>IFERROR(C8/C9,"")</f>
        <v>0.73896554239018175</v>
      </c>
      <c r="D10" s="6" t="str">
        <f>IFERROR(D8/D9,"")</f>
        <v/>
      </c>
      <c r="E10" s="6" t="str">
        <f>IFERROR(E8/E9,"")</f>
        <v/>
      </c>
      <c r="F10" s="6" t="str">
        <f>IFERROR(F8/F9,"")</f>
        <v/>
      </c>
      <c r="G10" s="6" t="str">
        <f>IFERROR(G8/G9,"")</f>
        <v/>
      </c>
      <c r="H10" s="6" t="str">
        <f>IFERROR(H8/H9,"")</f>
        <v/>
      </c>
      <c r="I10" s="6" t="str">
        <f>IFERROR(I8/I9,"")</f>
        <v/>
      </c>
      <c r="J10" s="6" t="str">
        <f>IFERROR(J8/J9,"")</f>
        <v/>
      </c>
      <c r="K10" s="6" t="str">
        <f>IFERROR(K8/K9,"")</f>
        <v/>
      </c>
      <c r="L10" s="6" t="str">
        <f>IFERROR(L8/L9,"")</f>
        <v/>
      </c>
      <c r="M10" s="6" t="str">
        <f>IFERROR(M8/M9,"")</f>
        <v/>
      </c>
      <c r="N10" s="6" t="str">
        <f>IFERROR(N8/N9,"")</f>
        <v/>
      </c>
      <c r="O10" s="6" t="str">
        <f>IFERROR(O8/O9,"")</f>
        <v/>
      </c>
      <c r="P10" s="6" t="str">
        <f>IFERROR(P8/P9,"")</f>
        <v/>
      </c>
      <c r="Q10" s="6" t="str">
        <f>IFERROR(Q8/Q9,"")</f>
        <v/>
      </c>
      <c r="R10" s="6" t="str">
        <f>IFERROR(R8/R9,"")</f>
        <v/>
      </c>
      <c r="S10" s="6" t="str">
        <f>IFERROR(S8/S9,"")</f>
        <v/>
      </c>
      <c r="T10" s="6" t="str">
        <f>IFERROR(T8/T9,"")</f>
        <v/>
      </c>
      <c r="U10" s="6" t="str">
        <f>IFERROR(U8/U9,"")</f>
        <v/>
      </c>
    </row>
    <row r="11" spans="1:21" s="16" customFormat="1" ht="24" thickTop="1" x14ac:dyDescent="0.35">
      <c r="A11" s="14" t="s">
        <v>11</v>
      </c>
      <c r="B11" s="15">
        <f>IFERROR((B18/30)*10, "")</f>
        <v>14.569198311917361</v>
      </c>
      <c r="C11" s="15">
        <f>IFERROR((C18/30)*10, "")</f>
        <v>7.2845991559586807</v>
      </c>
      <c r="D11" s="15" t="str">
        <f>IFERROR((D18/30)*10, "")</f>
        <v/>
      </c>
      <c r="E11" s="15" t="str">
        <f>IFERROR((E18/30)*10, "")</f>
        <v/>
      </c>
      <c r="F11" s="15" t="str">
        <f>IFERROR((F18/30)*10, "")</f>
        <v/>
      </c>
      <c r="G11" s="15" t="str">
        <f>IFERROR((G18/30)*10, "")</f>
        <v/>
      </c>
      <c r="H11" s="15" t="str">
        <f>IFERROR((H18/30)*10, "")</f>
        <v/>
      </c>
      <c r="I11" s="15" t="str">
        <f>IFERROR((I18/30)*10, "")</f>
        <v/>
      </c>
      <c r="J11" s="15" t="str">
        <f>IFERROR((J18/30)*10, "")</f>
        <v/>
      </c>
      <c r="K11" s="15" t="str">
        <f>IFERROR((K18/30)*10, "")</f>
        <v/>
      </c>
      <c r="L11" s="15" t="str">
        <f>IFERROR((L18/30)*10, "")</f>
        <v/>
      </c>
      <c r="M11" s="15" t="str">
        <f>IFERROR((M18/30)*10, "")</f>
        <v/>
      </c>
      <c r="N11" s="15" t="str">
        <f>IFERROR((N18/30)*10, "")</f>
        <v/>
      </c>
      <c r="O11" s="15" t="str">
        <f>IFERROR((O18/30)*10, "")</f>
        <v/>
      </c>
      <c r="P11" s="15" t="str">
        <f>IFERROR((P18/30)*10, "")</f>
        <v/>
      </c>
      <c r="Q11" s="15" t="str">
        <f>IFERROR((Q18/30)*10, "")</f>
        <v/>
      </c>
      <c r="R11" s="15" t="str">
        <f>IFERROR((R18/30)*10, "")</f>
        <v/>
      </c>
      <c r="S11" s="15" t="str">
        <f>IFERROR((S18/30)*10, "")</f>
        <v/>
      </c>
      <c r="T11" s="15" t="str">
        <f>IFERROR((T18/30)*10, "")</f>
        <v/>
      </c>
      <c r="U11" s="15" t="str">
        <f>IFERROR((U18/30)*10, "")</f>
        <v/>
      </c>
    </row>
    <row r="12" spans="1:21" ht="23.25" x14ac:dyDescent="0.35">
      <c r="A12" s="13" t="s">
        <v>12</v>
      </c>
      <c r="B12" s="12">
        <f>IFERROR((B11*6)/8, "")</f>
        <v>10.926898733938021</v>
      </c>
      <c r="C12" s="12">
        <f t="shared" ref="C12:D12" si="5">IFERROR((C11*6)/8, "")</f>
        <v>5.4634493669690105</v>
      </c>
      <c r="D12" s="12" t="str">
        <f t="shared" si="5"/>
        <v/>
      </c>
      <c r="E12" s="12" t="str">
        <f t="shared" ref="E12:K12" si="6">IFERROR((E11*6)/8, "")</f>
        <v/>
      </c>
      <c r="F12" s="12" t="str">
        <f t="shared" si="6"/>
        <v/>
      </c>
      <c r="G12" s="12" t="str">
        <f t="shared" si="6"/>
        <v/>
      </c>
      <c r="H12" s="12" t="str">
        <f t="shared" si="6"/>
        <v/>
      </c>
      <c r="I12" s="12" t="str">
        <f t="shared" si="6"/>
        <v/>
      </c>
      <c r="J12" s="12" t="str">
        <f t="shared" si="6"/>
        <v/>
      </c>
      <c r="K12" s="12" t="str">
        <f t="shared" si="6"/>
        <v/>
      </c>
      <c r="L12" s="12" t="str">
        <f t="shared" ref="L12:S12" si="7">IFERROR((L11*6)/8, "")</f>
        <v/>
      </c>
      <c r="M12" s="12" t="str">
        <f t="shared" si="7"/>
        <v/>
      </c>
      <c r="N12" s="12" t="str">
        <f t="shared" si="7"/>
        <v/>
      </c>
      <c r="O12" s="12" t="str">
        <f t="shared" si="7"/>
        <v/>
      </c>
      <c r="P12" s="12" t="str">
        <f t="shared" si="7"/>
        <v/>
      </c>
      <c r="Q12" s="12" t="str">
        <f t="shared" si="7"/>
        <v/>
      </c>
      <c r="R12" s="12" t="str">
        <f t="shared" si="7"/>
        <v/>
      </c>
      <c r="S12" s="12" t="str">
        <f t="shared" si="7"/>
        <v/>
      </c>
      <c r="T12" s="12" t="str">
        <f t="shared" ref="T12:U12" si="8">IFERROR((T11*6)/8, "")</f>
        <v/>
      </c>
      <c r="U12" s="12" t="str">
        <f t="shared" si="8"/>
        <v/>
      </c>
    </row>
    <row r="13" spans="1:21" ht="23.25" x14ac:dyDescent="0.35">
      <c r="A13" s="13" t="s">
        <v>36</v>
      </c>
      <c r="B13" s="12">
        <f>IFERROR(B12/4, "")</f>
        <v>2.7317246834845053</v>
      </c>
      <c r="C13" s="12">
        <f t="shared" ref="C13:D13" si="9">IFERROR(C12/4, "")</f>
        <v>1.3658623417422526</v>
      </c>
      <c r="D13" s="12" t="str">
        <f t="shared" si="9"/>
        <v/>
      </c>
      <c r="E13" s="12" t="str">
        <f t="shared" ref="E13:K13" si="10">IFERROR(E12/4, "")</f>
        <v/>
      </c>
      <c r="F13" s="12" t="str">
        <f t="shared" si="10"/>
        <v/>
      </c>
      <c r="G13" s="12" t="str">
        <f t="shared" si="10"/>
        <v/>
      </c>
      <c r="H13" s="12" t="str">
        <f t="shared" si="10"/>
        <v/>
      </c>
      <c r="I13" s="12" t="str">
        <f t="shared" si="10"/>
        <v/>
      </c>
      <c r="J13" s="12" t="str">
        <f t="shared" si="10"/>
        <v/>
      </c>
      <c r="K13" s="12" t="str">
        <f t="shared" si="10"/>
        <v/>
      </c>
      <c r="L13" s="12" t="str">
        <f t="shared" ref="L13:S13" si="11">IFERROR(L12/4, "")</f>
        <v/>
      </c>
      <c r="M13" s="12" t="str">
        <f t="shared" si="11"/>
        <v/>
      </c>
      <c r="N13" s="12" t="str">
        <f t="shared" si="11"/>
        <v/>
      </c>
      <c r="O13" s="12" t="str">
        <f t="shared" si="11"/>
        <v/>
      </c>
      <c r="P13" s="12" t="str">
        <f t="shared" si="11"/>
        <v/>
      </c>
      <c r="Q13" s="12" t="str">
        <f t="shared" si="11"/>
        <v/>
      </c>
      <c r="R13" s="12" t="str">
        <f t="shared" si="11"/>
        <v/>
      </c>
      <c r="S13" s="12" t="str">
        <f t="shared" si="11"/>
        <v/>
      </c>
      <c r="T13" s="12" t="str">
        <f t="shared" ref="T13:U13" si="12">IFERROR(T12/4, "")</f>
        <v/>
      </c>
      <c r="U13" s="12" t="str">
        <f t="shared" si="12"/>
        <v/>
      </c>
    </row>
    <row r="14" spans="1:21" hidden="1" x14ac:dyDescent="0.25">
      <c r="A14" s="1" t="s">
        <v>10</v>
      </c>
      <c r="B14" s="10">
        <f t="shared" ref="B14" si="13">B4/2.205</f>
        <v>4.5351473922902494</v>
      </c>
      <c r="C14" s="10">
        <f t="shared" ref="C14:D14" si="14">C4/2.205</f>
        <v>2.2675736961451247</v>
      </c>
      <c r="D14" s="10">
        <f t="shared" si="14"/>
        <v>0</v>
      </c>
      <c r="E14" s="10">
        <f t="shared" ref="E14:K14" si="15">E4/2.205</f>
        <v>0</v>
      </c>
      <c r="F14" s="10">
        <f t="shared" si="15"/>
        <v>0</v>
      </c>
      <c r="G14" s="10">
        <f t="shared" si="15"/>
        <v>0</v>
      </c>
      <c r="H14" s="10">
        <f t="shared" si="15"/>
        <v>0</v>
      </c>
      <c r="I14" s="10">
        <f t="shared" si="15"/>
        <v>0</v>
      </c>
      <c r="J14" s="10">
        <f t="shared" si="15"/>
        <v>0</v>
      </c>
      <c r="K14" s="10">
        <f t="shared" si="15"/>
        <v>0</v>
      </c>
      <c r="L14" s="10">
        <f t="shared" ref="L14:S14" si="16">L4/2.205</f>
        <v>0</v>
      </c>
      <c r="M14" s="10">
        <f t="shared" si="16"/>
        <v>0</v>
      </c>
      <c r="N14" s="10">
        <f t="shared" si="16"/>
        <v>0</v>
      </c>
      <c r="O14" s="10">
        <f t="shared" si="16"/>
        <v>0</v>
      </c>
      <c r="P14" s="10">
        <f t="shared" si="16"/>
        <v>0</v>
      </c>
      <c r="Q14" s="10">
        <f t="shared" si="16"/>
        <v>0</v>
      </c>
      <c r="R14" s="10">
        <f t="shared" si="16"/>
        <v>0</v>
      </c>
      <c r="S14" s="10">
        <f t="shared" si="16"/>
        <v>0</v>
      </c>
      <c r="T14" s="10">
        <f t="shared" ref="T14:U14" si="17">T4/2.205</f>
        <v>0</v>
      </c>
      <c r="U14" s="10">
        <f t="shared" si="17"/>
        <v>0</v>
      </c>
    </row>
    <row r="15" spans="1:21" hidden="1" x14ac:dyDescent="0.25">
      <c r="A15" s="1" t="s">
        <v>5</v>
      </c>
      <c r="B15" s="10">
        <f t="shared" ref="B15:D16" si="18">B6*29.5735</f>
        <v>709.76400000000001</v>
      </c>
      <c r="C15" s="10">
        <f t="shared" si="18"/>
        <v>354.88200000000001</v>
      </c>
      <c r="D15" s="10">
        <f t="shared" si="18"/>
        <v>0</v>
      </c>
      <c r="E15" s="10">
        <f t="shared" ref="E15:K15" si="19">E6*29.5735</f>
        <v>0</v>
      </c>
      <c r="F15" s="10">
        <f t="shared" si="19"/>
        <v>0</v>
      </c>
      <c r="G15" s="10">
        <f t="shared" si="19"/>
        <v>0</v>
      </c>
      <c r="H15" s="10">
        <f t="shared" si="19"/>
        <v>0</v>
      </c>
      <c r="I15" s="10">
        <f t="shared" si="19"/>
        <v>0</v>
      </c>
      <c r="J15" s="10">
        <f t="shared" si="19"/>
        <v>0</v>
      </c>
      <c r="K15" s="10">
        <f t="shared" si="19"/>
        <v>0</v>
      </c>
      <c r="L15" s="10">
        <f t="shared" ref="L15:S15" si="20">L6*29.5735</f>
        <v>0</v>
      </c>
      <c r="M15" s="10">
        <f t="shared" si="20"/>
        <v>0</v>
      </c>
      <c r="N15" s="10">
        <f t="shared" si="20"/>
        <v>0</v>
      </c>
      <c r="O15" s="10">
        <f t="shared" si="20"/>
        <v>0</v>
      </c>
      <c r="P15" s="10">
        <f t="shared" si="20"/>
        <v>0</v>
      </c>
      <c r="Q15" s="10">
        <f t="shared" si="20"/>
        <v>0</v>
      </c>
      <c r="R15" s="10">
        <f t="shared" si="20"/>
        <v>0</v>
      </c>
      <c r="S15" s="10">
        <f t="shared" si="20"/>
        <v>0</v>
      </c>
      <c r="T15" s="10">
        <f t="shared" ref="T15:U15" si="21">T6*29.5735</f>
        <v>0</v>
      </c>
      <c r="U15" s="10">
        <f t="shared" si="21"/>
        <v>0</v>
      </c>
    </row>
    <row r="16" spans="1:21" hidden="1" x14ac:dyDescent="0.25">
      <c r="A16" s="1" t="s">
        <v>6</v>
      </c>
      <c r="B16" s="10">
        <f t="shared" si="18"/>
        <v>0</v>
      </c>
      <c r="C16" s="10">
        <f t="shared" si="18"/>
        <v>0</v>
      </c>
      <c r="D16" s="10">
        <f t="shared" si="18"/>
        <v>0</v>
      </c>
      <c r="E16" s="10">
        <f t="shared" ref="E16:K16" si="22">E7*29.5735</f>
        <v>0</v>
      </c>
      <c r="F16" s="10">
        <f t="shared" si="22"/>
        <v>0</v>
      </c>
      <c r="G16" s="10">
        <f t="shared" si="22"/>
        <v>0</v>
      </c>
      <c r="H16" s="10">
        <f t="shared" si="22"/>
        <v>0</v>
      </c>
      <c r="I16" s="10">
        <f t="shared" si="22"/>
        <v>0</v>
      </c>
      <c r="J16" s="10">
        <f t="shared" si="22"/>
        <v>0</v>
      </c>
      <c r="K16" s="10">
        <f t="shared" si="22"/>
        <v>0</v>
      </c>
      <c r="L16" s="10">
        <f t="shared" ref="L16:S16" si="23">L7*29.5735</f>
        <v>0</v>
      </c>
      <c r="M16" s="10">
        <f t="shared" si="23"/>
        <v>0</v>
      </c>
      <c r="N16" s="10">
        <f t="shared" si="23"/>
        <v>0</v>
      </c>
      <c r="O16" s="10">
        <f t="shared" si="23"/>
        <v>0</v>
      </c>
      <c r="P16" s="10">
        <f t="shared" si="23"/>
        <v>0</v>
      </c>
      <c r="Q16" s="10">
        <f t="shared" si="23"/>
        <v>0</v>
      </c>
      <c r="R16" s="10">
        <f t="shared" si="23"/>
        <v>0</v>
      </c>
      <c r="S16" s="10">
        <f t="shared" si="23"/>
        <v>0</v>
      </c>
      <c r="T16" s="10">
        <f t="shared" ref="T16:U16" si="24">T7*29.5735</f>
        <v>0</v>
      </c>
      <c r="U16" s="10">
        <f t="shared" si="24"/>
        <v>0</v>
      </c>
    </row>
    <row r="17" spans="1:21" hidden="1" x14ac:dyDescent="0.25">
      <c r="A17" s="1" t="s">
        <v>9</v>
      </c>
      <c r="B17" s="10">
        <f>(B5+B15)-B16</f>
        <v>5244.9113922902498</v>
      </c>
      <c r="C17" s="10">
        <f>(C5+C15)-C16</f>
        <v>2622.4556961451249</v>
      </c>
      <c r="D17" s="10">
        <f>(D5+D15)-D16</f>
        <v>0</v>
      </c>
      <c r="E17" s="10">
        <f>(E5+E15)-E16</f>
        <v>0</v>
      </c>
      <c r="F17" s="10">
        <f>(F5+F15)-F16</f>
        <v>0</v>
      </c>
      <c r="G17" s="10">
        <f>(G5+G15)-G16</f>
        <v>0</v>
      </c>
      <c r="H17" s="10">
        <f>(H5+H15)-H16</f>
        <v>0</v>
      </c>
      <c r="I17" s="10">
        <f>(I5+I15)-I16</f>
        <v>0</v>
      </c>
      <c r="J17" s="10">
        <f>(J5+J15)-J16</f>
        <v>0</v>
      </c>
      <c r="K17" s="10">
        <f>(K5+K15)-K16</f>
        <v>0</v>
      </c>
      <c r="L17" s="10">
        <f>(L5+L15)-L16</f>
        <v>0</v>
      </c>
      <c r="M17" s="10">
        <f>(M5+M15)-M16</f>
        <v>0</v>
      </c>
      <c r="N17" s="10">
        <f>(N5+N15)-N16</f>
        <v>0</v>
      </c>
      <c r="O17" s="10">
        <f>(O5+O15)-O16</f>
        <v>0</v>
      </c>
      <c r="P17" s="10">
        <f>(P5+P15)-P16</f>
        <v>0</v>
      </c>
      <c r="Q17" s="10">
        <f>(Q5+Q15)-Q16</f>
        <v>0</v>
      </c>
      <c r="R17" s="10">
        <f>(R5+R15)-R16</f>
        <v>0</v>
      </c>
      <c r="S17" s="10">
        <f>(S5+S15)-S16</f>
        <v>0</v>
      </c>
      <c r="T17" s="10">
        <f>(T5+T15)-T16</f>
        <v>0</v>
      </c>
      <c r="U17" s="10">
        <f>(U5+U15)-U16</f>
        <v>0</v>
      </c>
    </row>
    <row r="18" spans="1:21" hidden="1" x14ac:dyDescent="0.25">
      <c r="A18" s="1" t="s">
        <v>3</v>
      </c>
      <c r="B18" s="10">
        <f>B17/B9</f>
        <v>43.707594935752084</v>
      </c>
      <c r="C18" s="10">
        <f>C17/C9</f>
        <v>21.853797467876042</v>
      </c>
      <c r="D18" s="10" t="e">
        <f>D17/D9</f>
        <v>#DIV/0!</v>
      </c>
      <c r="E18" s="10" t="e">
        <f>E17/E9</f>
        <v>#DIV/0!</v>
      </c>
      <c r="F18" s="10" t="e">
        <f>F17/F9</f>
        <v>#DIV/0!</v>
      </c>
      <c r="G18" s="10" t="e">
        <f>G17/G9</f>
        <v>#DIV/0!</v>
      </c>
      <c r="H18" s="10" t="e">
        <f>H17/H9</f>
        <v>#DIV/0!</v>
      </c>
      <c r="I18" s="10" t="e">
        <f>I17/I9</f>
        <v>#DIV/0!</v>
      </c>
      <c r="J18" s="10" t="e">
        <f>J17/J9</f>
        <v>#DIV/0!</v>
      </c>
      <c r="K18" s="10" t="e">
        <f>K17/K9</f>
        <v>#DIV/0!</v>
      </c>
      <c r="L18" s="10" t="e">
        <f>L17/L9</f>
        <v>#DIV/0!</v>
      </c>
      <c r="M18" s="10" t="e">
        <f>M17/M9</f>
        <v>#DIV/0!</v>
      </c>
      <c r="N18" s="10" t="e">
        <f>N17/N9</f>
        <v>#DIV/0!</v>
      </c>
      <c r="O18" s="10" t="e">
        <f>O17/O9</f>
        <v>#DIV/0!</v>
      </c>
      <c r="P18" s="10" t="e">
        <f>P17/P9</f>
        <v>#DIV/0!</v>
      </c>
      <c r="Q18" s="10" t="e">
        <f>Q17/Q9</f>
        <v>#DIV/0!</v>
      </c>
      <c r="R18" s="10" t="e">
        <f>R17/R9</f>
        <v>#DIV/0!</v>
      </c>
      <c r="S18" s="10" t="e">
        <f>S17/S9</f>
        <v>#DIV/0!</v>
      </c>
      <c r="T18" s="10" t="e">
        <f>T17/T9</f>
        <v>#DIV/0!</v>
      </c>
      <c r="U18" s="10" t="e">
        <f>U17/U9</f>
        <v>#DIV/0!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Hull</dc:creator>
  <cp:lastModifiedBy>Michael Hull</cp:lastModifiedBy>
  <dcterms:created xsi:type="dcterms:W3CDTF">2016-02-15T08:09:20Z</dcterms:created>
  <dcterms:modified xsi:type="dcterms:W3CDTF">2016-04-29T07:25:35Z</dcterms:modified>
</cp:coreProperties>
</file>